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\Monitoring\Комиссии\Объемы\для сайта\2024\"/>
    </mc:Choice>
  </mc:AlternateContent>
  <xr:revisionPtr revIDLastSave="0" documentId="13_ncr:1_{3843CBC3-BDF0-4EE8-B9C6-EFE83B09EBCE}" xr6:coauthVersionLast="47" xr6:coauthVersionMax="47" xr10:uidLastSave="{00000000-0000-0000-0000-000000000000}"/>
  <bookViews>
    <workbookView xWindow="-120" yWindow="-120" windowWidth="29040" windowHeight="15840" xr2:uid="{BD11FD89-20CA-44FF-9A10-9D7FC500F401}"/>
  </bookViews>
  <sheets>
    <sheet name="КС Баз" sheetId="1" r:id="rId1"/>
  </sheets>
  <definedNames>
    <definedName name="_xlnm._FilterDatabase" localSheetId="0" hidden="1">'КС Баз'!$A$9:$P$47</definedName>
    <definedName name="XLRPARAMS_ISP_FIO" localSheetId="0" hidden="1">#REF!</definedName>
    <definedName name="XLRPARAMS_ISP_FIO" hidden="1">#REF!</definedName>
    <definedName name="XLRPARAMS_MP_NAME" localSheetId="0" hidden="1">#REF!</definedName>
    <definedName name="XLRPARAMS_MP_NAME" hidden="1">#REF!</definedName>
    <definedName name="XLRPARAMS_STR_PERIOD" localSheetId="0" hidden="1">#REF!</definedName>
    <definedName name="XLRPARAMS_STR_PERIOD" hidden="1">#REF!</definedName>
    <definedName name="_xlnm.Print_Titles" localSheetId="0">'КС Баз'!$7:$9</definedName>
    <definedName name="_xlnm.Print_Area" localSheetId="0">'КС Баз'!$A$1:$P$47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H47" i="1"/>
  <c r="V47" i="1"/>
  <c r="J47" i="1"/>
  <c r="J46" i="1"/>
  <c r="Z46" i="1"/>
  <c r="Z45" i="1"/>
  <c r="J45" i="1"/>
  <c r="Z44" i="1"/>
  <c r="K44" i="1"/>
  <c r="V44" i="1"/>
  <c r="Z43" i="1"/>
  <c r="J43" i="1"/>
  <c r="J42" i="1"/>
  <c r="Z41" i="1"/>
  <c r="K41" i="1"/>
  <c r="J41" i="1"/>
  <c r="K40" i="1"/>
  <c r="J40" i="1"/>
  <c r="Z40" i="1"/>
  <c r="Z39" i="1"/>
  <c r="K39" i="1"/>
  <c r="J39" i="1"/>
  <c r="K38" i="1"/>
  <c r="J38" i="1"/>
  <c r="J37" i="1"/>
  <c r="K37" i="1"/>
  <c r="Z36" i="1"/>
  <c r="V36" i="1"/>
  <c r="K36" i="1"/>
  <c r="J36" i="1"/>
  <c r="V35" i="1"/>
  <c r="J35" i="1"/>
  <c r="K35" i="1"/>
  <c r="Z34" i="1"/>
  <c r="V34" i="1"/>
  <c r="K34" i="1"/>
  <c r="J34" i="1"/>
  <c r="V33" i="1"/>
  <c r="J33" i="1"/>
  <c r="K33" i="1"/>
  <c r="Z32" i="1"/>
  <c r="V32" i="1"/>
  <c r="K32" i="1"/>
  <c r="J32" i="1"/>
  <c r="Z31" i="1"/>
  <c r="K31" i="1"/>
  <c r="J31" i="1"/>
  <c r="V31" i="1"/>
  <c r="K30" i="1"/>
  <c r="J30" i="1"/>
  <c r="Z30" i="1"/>
  <c r="K29" i="1"/>
  <c r="J29" i="1"/>
  <c r="Z29" i="1"/>
  <c r="V28" i="1"/>
  <c r="K28" i="1"/>
  <c r="J28" i="1"/>
  <c r="Z28" i="1"/>
  <c r="K27" i="1"/>
  <c r="J27" i="1"/>
  <c r="Z27" i="1"/>
  <c r="V26" i="1"/>
  <c r="K26" i="1"/>
  <c r="J26" i="1"/>
  <c r="Z25" i="1"/>
  <c r="K25" i="1"/>
  <c r="V25" i="1"/>
  <c r="J25" i="1"/>
  <c r="K24" i="1"/>
  <c r="J24" i="1"/>
  <c r="Z23" i="1"/>
  <c r="K23" i="1"/>
  <c r="V23" i="1"/>
  <c r="J23" i="1"/>
  <c r="I22" i="1"/>
  <c r="H22" i="1"/>
  <c r="K22" i="1"/>
  <c r="J22" i="1"/>
  <c r="Z21" i="1"/>
  <c r="K21" i="1"/>
  <c r="V21" i="1"/>
  <c r="Z20" i="1"/>
  <c r="V20" i="1"/>
  <c r="K20" i="1"/>
  <c r="J20" i="1"/>
  <c r="Z19" i="1"/>
  <c r="J19" i="1"/>
  <c r="Z18" i="1"/>
  <c r="J18" i="1"/>
  <c r="Z17" i="1"/>
  <c r="K17" i="1"/>
  <c r="V17" i="1"/>
  <c r="Z16" i="1"/>
  <c r="V16" i="1"/>
  <c r="K16" i="1"/>
  <c r="J16" i="1"/>
  <c r="Z15" i="1"/>
  <c r="K15" i="1"/>
  <c r="V15" i="1"/>
  <c r="Z14" i="1"/>
  <c r="V14" i="1"/>
  <c r="K14" i="1"/>
  <c r="J14" i="1"/>
  <c r="Z13" i="1"/>
  <c r="K13" i="1"/>
  <c r="V13" i="1"/>
  <c r="Z12" i="1"/>
  <c r="T12" i="1"/>
  <c r="I12" i="1"/>
  <c r="H12" i="1"/>
  <c r="K12" i="1"/>
  <c r="J12" i="1"/>
  <c r="V12" i="1"/>
  <c r="V11" i="1"/>
  <c r="T11" i="1"/>
  <c r="H11" i="1"/>
  <c r="K11" i="1"/>
  <c r="J11" i="1"/>
  <c r="I11" i="1" l="1"/>
  <c r="Z11" i="1"/>
  <c r="T22" i="1"/>
  <c r="V37" i="1"/>
  <c r="K42" i="1"/>
  <c r="K46" i="1"/>
  <c r="Z47" i="1"/>
  <c r="J17" i="1"/>
  <c r="K18" i="1"/>
  <c r="J21" i="1"/>
  <c r="V22" i="1"/>
  <c r="V24" i="1"/>
  <c r="V30" i="1"/>
  <c r="Z33" i="1"/>
  <c r="Z35" i="1"/>
  <c r="V38" i="1"/>
  <c r="V40" i="1"/>
  <c r="K43" i="1"/>
  <c r="J44" i="1"/>
  <c r="K45" i="1"/>
  <c r="K19" i="1"/>
  <c r="Z26" i="1"/>
  <c r="V27" i="1"/>
  <c r="V29" i="1"/>
  <c r="V39" i="1"/>
  <c r="V41" i="1"/>
  <c r="J13" i="1"/>
  <c r="Z37" i="1"/>
  <c r="V42" i="1"/>
  <c r="J15" i="1"/>
  <c r="V18" i="1"/>
  <c r="Z22" i="1"/>
  <c r="Z24" i="1"/>
  <c r="Z38" i="1"/>
  <c r="V45" i="1"/>
  <c r="V46" i="1"/>
  <c r="K47" i="1"/>
  <c r="Z42" i="1"/>
  <c r="V43" i="1"/>
  <c r="V19" i="1"/>
</calcChain>
</file>

<file path=xl/sharedStrings.xml><?xml version="1.0" encoding="utf-8"?>
<sst xmlns="http://schemas.openxmlformats.org/spreadsheetml/2006/main" count="106" uniqueCount="89">
  <si>
    <t>Приложение № 3.1</t>
  </si>
  <si>
    <t xml:space="preserve">к протоколу № 14 заседания Комиссии </t>
  </si>
  <si>
    <t>от 29 декабря 2023 года</t>
  </si>
  <si>
    <t xml:space="preserve">Фактические объемы медицинской помощи и объемы финансовых средств в системе обязательного медицинского страхования в стационарных условиях в 2024 году </t>
  </si>
  <si>
    <t>Базовая Программа ОМС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</si>
  <si>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</si>
  <si>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</si>
  <si>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</si>
  <si>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ВСЕГО:</t>
  </si>
  <si>
    <t xml:space="preserve">в т.ч. ВМП </t>
  </si>
  <si>
    <t>в т.ч.специализированная медицинская помощь</t>
  </si>
  <si>
    <t>ИТОГО:</t>
  </si>
  <si>
    <t xml:space="preserve">в т.ч.онкология </t>
  </si>
  <si>
    <t>в т.ч.онкология (без ВМП)</t>
  </si>
  <si>
    <t>в т.ч.медицинская реабилитация</t>
  </si>
  <si>
    <t>в т.ч.услуги диализа</t>
  </si>
  <si>
    <t xml:space="preserve">онкология </t>
  </si>
  <si>
    <t>спец.МП</t>
  </si>
  <si>
    <t>спец.МП без диализа</t>
  </si>
  <si>
    <t>ОМП</t>
  </si>
  <si>
    <t>ОФС, тыс.руб.</t>
  </si>
  <si>
    <t>Стоим.случ., тыс.руб.</t>
  </si>
  <si>
    <t>ср.стоим.случ.</t>
  </si>
  <si>
    <t>21=4/3</t>
  </si>
  <si>
    <t>ГБУЗ "Областная клиническая больница КО"</t>
  </si>
  <si>
    <t>ГБУЗ "Детская областная больница КО"</t>
  </si>
  <si>
    <t>ГБУ КО "Региональный перинатальный центр"</t>
  </si>
  <si>
    <t>ГБУЗ "Инфекционная больница КО"</t>
  </si>
  <si>
    <t>ГБУЗ "Центр специализированных видов медицинской помощи КО"</t>
  </si>
  <si>
    <t>ГБУЗ КО "Городская больница № 4"</t>
  </si>
  <si>
    <t>ГБУЗ КО "Городская больница № 2"</t>
  </si>
  <si>
    <t>ГБУЗ КО "Городская больница № 3"</t>
  </si>
  <si>
    <t>ГБУЗ КО "Городская клиническая БСМП"</t>
  </si>
  <si>
    <t>ГБУЗ КО "Родильный дом № 3"</t>
  </si>
  <si>
    <t>ГБУЗ КО "Родильный дом № 4"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</si>
  <si>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</si>
  <si>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</si>
  <si>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</si>
  <si>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</si>
  <si>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</si>
  <si>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</si>
  <si>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</si>
  <si>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</si>
  <si>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</si>
  <si>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</si>
  <si>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</si>
  <si>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</si>
  <si>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"Межрайонная больница №1"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</si>
  <si>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</si>
  <si>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</si>
  <si>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</si>
  <si>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</si>
  <si>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ЦРБ"</t>
  </si>
  <si>
    <t>ГБУЗ КО "Черняховская ИБ"</t>
  </si>
  <si>
    <t>ГБУЗ КО "Черняховская ЦРБ"</t>
  </si>
  <si>
    <t>ФГБУ "ФЦ ВМТ" МЗ РФ (г. Калининград)</t>
  </si>
  <si>
    <t>ФГБУ "1409 ВМКГ" МО РФ"</t>
  </si>
  <si>
    <t>ФКУЗ "МСЧ МВД РФ по КО"</t>
  </si>
  <si>
    <t>ЧУЗ «Больница «РЖД-Медицина» г.Калининград</t>
  </si>
  <si>
    <t>ООО Санаторий"Янтарный берег"</t>
  </si>
  <si>
    <t>ГБУЗ "Онкологический центр КО"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</si>
  <si>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</si>
  <si>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</si>
  <si>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</si>
  <si>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</si>
  <si>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ЧУЗ - </t>
  </si>
  <si>
    <t>Частное учреждение здравоохранения</t>
  </si>
  <si>
    <t xml:space="preserve">ООО - </t>
  </si>
  <si>
    <t>Общество с ограниченной ответственностью</t>
  </si>
  <si>
    <t>ЗАО -</t>
  </si>
  <si>
    <t>Закрытое акционерное общество</t>
  </si>
  <si>
    <t>ФГУ-</t>
  </si>
  <si>
    <t xml:space="preserve">Федеральное государственное учреждение </t>
  </si>
  <si>
    <t>ФГБУ -</t>
  </si>
  <si>
    <t xml:space="preserve">Федеральное государственное бюджетное учреждение </t>
  </si>
  <si>
    <t>ФГБУЗ -</t>
  </si>
  <si>
    <t>Федеральное государственное бюджетное учреждение здравоохранения</t>
  </si>
  <si>
    <t>ФКУЗ -</t>
  </si>
  <si>
    <t>Федеральное казначейское учреждение здравоохранения</t>
  </si>
  <si>
    <t>ГБ СОУ-</t>
  </si>
  <si>
    <t>Государственное бюджетное социально-оздоровительное учреждение</t>
  </si>
  <si>
    <t>МСЧ МВД-</t>
  </si>
  <si>
    <t>Медицинская санитарная часть Министерства внутренних дел</t>
  </si>
  <si>
    <t>МО РФ</t>
  </si>
  <si>
    <t>Министерство обороны Российской федерации</t>
  </si>
  <si>
    <t>МЗ РФ-</t>
  </si>
  <si>
    <t>Министерство здравоохранения Российской федерации</t>
  </si>
  <si>
    <t>ФЦ ВМТ</t>
  </si>
  <si>
    <t>Федеральный центр высоких медицинских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</si>
</sst>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.00\ _₽"/>
    <numFmt numFmtId="166" formatCode="_-* #,##0_-;\-* #,##0_-;_-* &quot;-&quot;??_-;_-@_-"/>
  </numFmts>
  <fonts count="9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</cellStyleXfs>
  <cellXfs count="74">
    <xf numFmtId="0" fontId="0" fillId="0" borderId="0" xfId="0"/>
    <xf numFmtId="43" fontId="3" fillId="0" borderId="0" xfId="1" applyFont="1" applyFill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center" vertical="top"/>
    </xf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center" vertical="top"/>
    </xf>
    <xf numFmtId="3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center"/>
    </xf>
    <xf numFmtId="0" fontId="7" fillId="0" borderId="4" xfId="3" applyFont="1" applyBorder="1" applyAlignment="1">
      <alignment horizontal="center" vertical="center" wrapText="1"/>
    </xf>
    <xf numFmtId="165" fontId="7" fillId="0" borderId="3" xfId="3" applyNumberFormat="1" applyFont="1" applyBorder="1" applyAlignment="1">
      <alignment horizontal="center" vertical="top" wrapText="1"/>
    </xf>
    <xf numFmtId="165" fontId="7" fillId="0" borderId="0" xfId="3" applyNumberFormat="1" applyFont="1" applyAlignment="1">
      <alignment horizontal="center" vertical="top" wrapText="1"/>
    </xf>
    <xf numFmtId="4" fontId="3" fillId="0" borderId="0" xfId="0" applyNumberFormat="1" applyFont="1" applyAlignment="1">
      <alignment vertical="top"/>
    </xf>
    <xf numFmtId="165" fontId="7" fillId="0" borderId="6" xfId="3" applyNumberFormat="1" applyFont="1" applyBorder="1" applyAlignment="1">
      <alignment horizontal="center" vertical="top" wrapText="1"/>
    </xf>
    <xf numFmtId="165" fontId="7" fillId="0" borderId="6" xfId="3" applyNumberFormat="1" applyFont="1" applyBorder="1" applyAlignment="1">
      <alignment horizontal="center" vertical="center" wrapText="1"/>
    </xf>
    <xf numFmtId="4" fontId="7" fillId="0" borderId="6" xfId="3" applyNumberFormat="1" applyFont="1" applyBorder="1" applyAlignment="1">
      <alignment horizontal="center" vertical="top" wrapText="1"/>
    </xf>
    <xf numFmtId="165" fontId="7" fillId="0" borderId="7" xfId="3" applyNumberFormat="1" applyFont="1" applyBorder="1" applyAlignment="1">
      <alignment horizontal="center" vertical="top" wrapText="1"/>
    </xf>
    <xf numFmtId="0" fontId="3" fillId="0" borderId="2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3" fontId="3" fillId="0" borderId="9" xfId="0" applyNumberFormat="1" applyFont="1" applyBorder="1" applyAlignment="1">
      <alignment horizontal="center" vertical="center"/>
    </xf>
    <xf numFmtId="43" fontId="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vertical="center"/>
    </xf>
    <xf numFmtId="4" fontId="3" fillId="0" borderId="3" xfId="1" applyNumberFormat="1" applyFont="1" applyFill="1" applyBorder="1" applyAlignment="1">
      <alignment vertical="center"/>
    </xf>
    <xf numFmtId="4" fontId="3" fillId="0" borderId="12" xfId="0" applyNumberFormat="1" applyFont="1" applyBorder="1" applyAlignment="1">
      <alignment vertical="top"/>
    </xf>
    <xf numFmtId="3" fontId="7" fillId="0" borderId="1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right" vertical="center"/>
    </xf>
    <xf numFmtId="0" fontId="3" fillId="0" borderId="13" xfId="4" applyFont="1" applyBorder="1" applyAlignment="1">
      <alignment horizontal="left" vertical="center"/>
    </xf>
    <xf numFmtId="166" fontId="3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166" fontId="4" fillId="0" borderId="9" xfId="0" applyNumberFormat="1" applyFont="1" applyBorder="1" applyAlignment="1">
      <alignment horizontal="center" vertical="center"/>
    </xf>
    <xf numFmtId="43" fontId="4" fillId="0" borderId="10" xfId="0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0" applyFont="1" applyAlignment="1">
      <alignment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/>
    </xf>
    <xf numFmtId="0" fontId="3" fillId="0" borderId="17" xfId="3" applyFont="1" applyBorder="1" applyAlignment="1">
      <alignment horizontal="center" vertical="top" wrapText="1"/>
    </xf>
    <xf numFmtId="0" fontId="3" fillId="0" borderId="18" xfId="4" applyFont="1" applyBorder="1" applyAlignment="1">
      <alignment horizontal="left" vertical="center"/>
    </xf>
    <xf numFmtId="0" fontId="8" fillId="0" borderId="19" xfId="0" applyFont="1" applyBorder="1" applyAlignment="1">
      <alignment vertical="top" wrapText="1"/>
    </xf>
    <xf numFmtId="3" fontId="3" fillId="0" borderId="17" xfId="0" applyNumberFormat="1" applyFont="1" applyBorder="1" applyAlignment="1">
      <alignment horizontal="center" vertical="center"/>
    </xf>
    <xf numFmtId="43" fontId="3" fillId="0" borderId="19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right" vertical="center"/>
    </xf>
    <xf numFmtId="166" fontId="3" fillId="0" borderId="17" xfId="1" applyNumberFormat="1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9" xfId="3" applyFont="1" applyBorder="1" applyAlignment="1">
      <alignment horizontal="center" vertical="top" wrapText="1"/>
    </xf>
    <xf numFmtId="0" fontId="3" fillId="0" borderId="20" xfId="3" applyFont="1" applyBorder="1" applyAlignment="1">
      <alignment horizontal="center" vertical="top" wrapText="1"/>
    </xf>
    <xf numFmtId="0" fontId="3" fillId="0" borderId="21" xfId="4" applyFont="1" applyBorder="1" applyAlignment="1">
      <alignment horizontal="left" vertical="center"/>
    </xf>
    <xf numFmtId="0" fontId="8" fillId="0" borderId="22" xfId="0" applyFont="1" applyBorder="1" applyAlignment="1">
      <alignment vertical="top" wrapText="1"/>
    </xf>
    <xf numFmtId="3" fontId="3" fillId="0" borderId="20" xfId="0" applyNumberFormat="1" applyFont="1" applyBorder="1" applyAlignment="1">
      <alignment horizontal="center" vertical="center"/>
    </xf>
    <xf numFmtId="43" fontId="3" fillId="0" borderId="23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right" vertical="center"/>
    </xf>
    <xf numFmtId="166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6" fillId="0" borderId="0" xfId="2" applyFont="1" applyAlignment="1">
      <alignment horizontal="center" vertical="top" wrapText="1"/>
    </xf>
    <xf numFmtId="0" fontId="6" fillId="0" borderId="0" xfId="2" applyFont="1" applyAlignment="1">
      <alignment horizontal="center" vertical="top"/>
    </xf>
    <xf numFmtId="0" fontId="6" fillId="0" borderId="1" xfId="2" applyFont="1" applyBorder="1" applyAlignment="1">
      <alignment horizontal="center" vertical="top"/>
    </xf>
    <xf numFmtId="0" fontId="7" fillId="0" borderId="3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165" fontId="7" fillId="0" borderId="3" xfId="3" applyNumberFormat="1" applyFont="1" applyBorder="1" applyAlignment="1">
      <alignment horizontal="center" vertical="center" wrapText="1"/>
    </xf>
    <xf numFmtId="165" fontId="7" fillId="0" borderId="5" xfId="3" applyNumberFormat="1" applyFont="1" applyBorder="1" applyAlignment="1">
      <alignment horizontal="center" vertical="top" wrapText="1"/>
    </xf>
    <xf numFmtId="165" fontId="7" fillId="0" borderId="3" xfId="3" applyNumberFormat="1" applyFont="1" applyBorder="1" applyAlignment="1">
      <alignment horizontal="center" vertical="top" wrapText="1"/>
    </xf>
    <xf numFmtId="165" fontId="7" fillId="0" borderId="4" xfId="3" applyNumberFormat="1" applyFont="1" applyBorder="1" applyAlignment="1">
      <alignment horizontal="center" vertical="top" wrapText="1"/>
    </xf>
    <xf numFmtId="165" fontId="7" fillId="0" borderId="2" xfId="3" applyNumberFormat="1" applyFont="1" applyBorder="1" applyAlignment="1">
      <alignment horizontal="center" vertical="top" wrapText="1"/>
    </xf>
  </cellXfs>
  <cellStyles count="6">
    <cellStyle name="Обычный" xfId="0" builtinId="0"/>
    <cellStyle name="Обычный 3 2" xfId="5" xr:uid="{B60B1960-881D-48F4-889C-5A0F89C0BB95}"/>
    <cellStyle name="Обычный 3 3 2" xfId="4" xr:uid="{E09E0305-2C49-4DB7-B13F-180C3369E522}"/>
    <cellStyle name="Обычный 3 4 2" xfId="3" xr:uid="{2CCB20DA-25C0-4D91-955B-E74876F94E1F}"/>
    <cellStyle name="Обычный 4" xfId="2" xr:uid="{5A8AEE03-048B-46CC-BF0F-CAB61B28081F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E7807-9E64-44E1-929E-DF88F99F2BAF}">
  <sheetPr>
    <pageSetUpPr fitToPage="1"/>
  </sheetPr>
  <dimension ref="A1:AA63"/>
  <sheetViews>
    <sheetView tabSelected="1" zoomScale="72" zoomScaleNormal="72" workbookViewId="0">
      <pane xSplit="5" ySplit="10" topLeftCell="F39" activePane="bottomRight" state="frozen"/>
      <selection pane="topRight" activeCell="F1" sqref="F1"/>
      <selection pane="bottomLeft" activeCell="A11" sqref="A11"/>
      <selection pane="bottomRight" activeCell="N51" sqref="N51"/>
    </sheetView>
  </sheetViews>
  <sheetFormatPr defaultColWidth="9.140625" defaultRowHeight="18.75" customHeight="1" outlineLevelCol="1" x14ac:dyDescent="0.25"/>
  <cols>
    <col min="1" max="1" width="8.42578125" style="2" customWidth="1"/>
    <col min="2" max="2" width="9.140625" style="3" hidden="1" customWidth="1"/>
    <col min="3" max="3" width="49.85546875" style="2" customWidth="1"/>
    <col min="4" max="4" width="16.5703125" style="4" customWidth="1"/>
    <col min="5" max="5" width="16.140625" style="5" customWidth="1"/>
    <col min="6" max="6" width="11.140625" style="4" customWidth="1"/>
    <col min="7" max="7" width="17.42578125" style="4" customWidth="1"/>
    <col min="8" max="8" width="10.42578125" style="6" customWidth="1"/>
    <col min="9" max="9" width="16.42578125" style="6" customWidth="1"/>
    <col min="10" max="10" width="12.5703125" style="4" customWidth="1"/>
    <col min="11" max="11" width="13.85546875" style="7" customWidth="1"/>
    <col min="12" max="12" width="10.7109375" style="8" customWidth="1"/>
    <col min="13" max="13" width="17.140625" style="8" customWidth="1"/>
    <col min="14" max="14" width="10.42578125" style="8" customWidth="1"/>
    <col min="15" max="15" width="13.42578125" style="8" customWidth="1"/>
    <col min="16" max="16" width="16.140625" style="2" customWidth="1"/>
    <col min="17" max="17" width="4.5703125" style="2" customWidth="1"/>
    <col min="18" max="18" width="0" style="2" hidden="1" customWidth="1" outlineLevel="1"/>
    <col min="19" max="19" width="15.28515625" style="2" hidden="1" customWidth="1" outlineLevel="1"/>
    <col min="20" max="20" width="13.5703125" style="2" hidden="1" customWidth="1" outlineLevel="1"/>
    <col min="21" max="21" width="6" style="2" hidden="1" customWidth="1" outlineLevel="1"/>
    <col min="22" max="22" width="15.140625" style="2" hidden="1" customWidth="1" outlineLevel="1"/>
    <col min="23" max="23" width="0" style="2" hidden="1" customWidth="1" outlineLevel="1"/>
    <col min="24" max="24" width="13.7109375" style="2" hidden="1" customWidth="1" outlineLevel="1"/>
    <col min="25" max="25" width="5.5703125" style="2" hidden="1" customWidth="1" outlineLevel="1"/>
    <col min="26" max="26" width="15.85546875" style="2" hidden="1" customWidth="1" outlineLevel="1"/>
    <col min="27" max="27" width="9.140625" style="2" collapsed="1"/>
    <col min="28" max="16384" width="9.140625" style="2"/>
  </cols>
  <sheetData>
    <row r="1" spans="1:26" ht="18.75" customHeight="1" x14ac:dyDescent="0.25">
      <c r="P1" s="9" t="s">
        <v>0</v>
      </c>
    </row>
    <row r="2" spans="1:26" ht="18.75" customHeight="1" x14ac:dyDescent="0.25">
      <c r="P2" s="9" t="s">
        <v>1</v>
      </c>
    </row>
    <row r="3" spans="1:26" ht="18.75" customHeight="1" x14ac:dyDescent="0.25">
      <c r="P3" s="9" t="s">
        <v>2</v>
      </c>
    </row>
    <row r="4" spans="1:26" ht="18.75" customHeight="1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26" ht="18.75" customHeight="1" x14ac:dyDescent="0.25">
      <c r="A5" s="63" t="s">
        <v>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26" ht="18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</row>
    <row r="7" spans="1:26" ht="18.75" customHeight="1" x14ac:dyDescent="0.25">
      <c r="A7" s="65" t="s">
        <v>5</v>
      </c>
      <c r="B7" s="65" t="s">
        <v>6</v>
      </c>
      <c r="C7" s="67" t="s">
        <v>7</v>
      </c>
      <c r="D7" s="69" t="s">
        <v>8</v>
      </c>
      <c r="E7" s="69"/>
      <c r="F7" s="70" t="s">
        <v>9</v>
      </c>
      <c r="G7" s="71"/>
      <c r="H7" s="71"/>
      <c r="I7" s="71"/>
      <c r="J7" s="72" t="s">
        <v>10</v>
      </c>
      <c r="K7" s="73"/>
      <c r="L7" s="73"/>
      <c r="M7" s="73"/>
      <c r="N7" s="73"/>
      <c r="O7" s="73"/>
      <c r="P7" s="70"/>
    </row>
    <row r="8" spans="1:26" ht="18.75" customHeight="1" x14ac:dyDescent="0.25">
      <c r="A8" s="65"/>
      <c r="B8" s="65"/>
      <c r="C8" s="67"/>
      <c r="D8" s="69"/>
      <c r="E8" s="69"/>
      <c r="F8" s="70" t="s">
        <v>11</v>
      </c>
      <c r="G8" s="71"/>
      <c r="H8" s="71" t="s">
        <v>12</v>
      </c>
      <c r="I8" s="71"/>
      <c r="J8" s="70" t="s">
        <v>11</v>
      </c>
      <c r="K8" s="71"/>
      <c r="L8" s="71" t="s">
        <v>13</v>
      </c>
      <c r="M8" s="71"/>
      <c r="N8" s="71" t="s">
        <v>14</v>
      </c>
      <c r="O8" s="71"/>
      <c r="P8" s="11" t="s">
        <v>15</v>
      </c>
      <c r="R8" s="72" t="s">
        <v>16</v>
      </c>
      <c r="S8" s="73"/>
      <c r="T8" s="70"/>
      <c r="U8" s="12"/>
      <c r="V8" s="13"/>
      <c r="W8" s="60" t="s">
        <v>17</v>
      </c>
      <c r="X8" s="61"/>
      <c r="Z8" s="11" t="s">
        <v>18</v>
      </c>
    </row>
    <row r="9" spans="1:26" ht="31.5" customHeight="1" x14ac:dyDescent="0.25">
      <c r="A9" s="66"/>
      <c r="B9" s="66"/>
      <c r="C9" s="68"/>
      <c r="D9" s="14" t="s">
        <v>19</v>
      </c>
      <c r="E9" s="14" t="s">
        <v>20</v>
      </c>
      <c r="F9" s="14" t="s">
        <v>19</v>
      </c>
      <c r="G9" s="14" t="s">
        <v>20</v>
      </c>
      <c r="H9" s="14" t="s">
        <v>19</v>
      </c>
      <c r="I9" s="14" t="s">
        <v>20</v>
      </c>
      <c r="J9" s="14" t="s">
        <v>19</v>
      </c>
      <c r="K9" s="14" t="s">
        <v>20</v>
      </c>
      <c r="L9" s="14" t="s">
        <v>19</v>
      </c>
      <c r="M9" s="14" t="s">
        <v>20</v>
      </c>
      <c r="N9" s="14" t="s">
        <v>19</v>
      </c>
      <c r="O9" s="14" t="s">
        <v>20</v>
      </c>
      <c r="P9" s="15" t="s">
        <v>20</v>
      </c>
      <c r="R9" s="14" t="s">
        <v>19</v>
      </c>
      <c r="S9" s="14" t="s">
        <v>20</v>
      </c>
      <c r="T9" s="16" t="s">
        <v>21</v>
      </c>
      <c r="U9" s="17"/>
      <c r="V9" s="16" t="s">
        <v>22</v>
      </c>
      <c r="W9" s="14" t="s">
        <v>19</v>
      </c>
      <c r="X9" s="16" t="s">
        <v>20</v>
      </c>
      <c r="Z9" s="16" t="s">
        <v>20</v>
      </c>
    </row>
    <row r="10" spans="1:26" ht="18.75" customHeight="1" x14ac:dyDescent="0.25">
      <c r="A10" s="10"/>
      <c r="B10" s="18">
        <v>1</v>
      </c>
      <c r="C10" s="18">
        <v>2</v>
      </c>
      <c r="D10" s="18">
        <v>3</v>
      </c>
      <c r="E10" s="18">
        <v>4</v>
      </c>
      <c r="F10" s="18">
        <v>5</v>
      </c>
      <c r="G10" s="18">
        <v>6</v>
      </c>
      <c r="H10" s="18">
        <v>7</v>
      </c>
      <c r="I10" s="18">
        <v>8</v>
      </c>
      <c r="J10" s="18">
        <v>9</v>
      </c>
      <c r="K10" s="18">
        <v>10</v>
      </c>
      <c r="L10" s="18">
        <v>11</v>
      </c>
      <c r="M10" s="18">
        <v>12</v>
      </c>
      <c r="N10" s="18">
        <v>13</v>
      </c>
      <c r="O10" s="18">
        <v>14</v>
      </c>
      <c r="P10" s="19">
        <v>15</v>
      </c>
      <c r="R10" s="19">
        <v>17</v>
      </c>
      <c r="S10" s="18">
        <v>18</v>
      </c>
      <c r="T10" s="19">
        <v>19</v>
      </c>
      <c r="U10" s="18">
        <v>20</v>
      </c>
      <c r="V10" s="20" t="s">
        <v>23</v>
      </c>
      <c r="W10" s="18">
        <v>22</v>
      </c>
      <c r="X10" s="19">
        <v>23</v>
      </c>
      <c r="Y10" s="18">
        <v>24</v>
      </c>
      <c r="Z10" s="19">
        <v>25</v>
      </c>
    </row>
    <row r="11" spans="1:26" ht="18.75" customHeight="1" x14ac:dyDescent="0.25">
      <c r="A11" s="43">
        <v>1</v>
      </c>
      <c r="B11" s="44">
        <v>390470</v>
      </c>
      <c r="C11" s="45" t="s">
        <v>24</v>
      </c>
      <c r="D11" s="46">
        <v>31314</v>
      </c>
      <c r="E11" s="47">
        <v>2355411.6795299998</v>
      </c>
      <c r="F11" s="46">
        <v>2899</v>
      </c>
      <c r="G11" s="48">
        <v>612376.78200000001</v>
      </c>
      <c r="H11" s="46">
        <f t="shared" ref="H11:I12" si="0">R11-L11</f>
        <v>429</v>
      </c>
      <c r="I11" s="47">
        <f t="shared" si="0"/>
        <v>100401.87299999915</v>
      </c>
      <c r="J11" s="46">
        <f>D11-F11</f>
        <v>28415</v>
      </c>
      <c r="K11" s="48">
        <f t="shared" ref="K11:K47" si="1">E11-G11</f>
        <v>1743034.8975299997</v>
      </c>
      <c r="L11" s="46">
        <v>4897</v>
      </c>
      <c r="M11" s="48">
        <v>347542.26833000022</v>
      </c>
      <c r="N11" s="49"/>
      <c r="O11" s="50"/>
      <c r="P11" s="40">
        <v>23927.222380000007</v>
      </c>
      <c r="R11" s="25">
        <v>5326</v>
      </c>
      <c r="S11" s="26">
        <v>447944.14132999937</v>
      </c>
      <c r="T11" s="27">
        <f>S11/R11*1000</f>
        <v>84105.171109650662</v>
      </c>
      <c r="U11" s="1"/>
      <c r="V11" s="28">
        <f t="shared" ref="V11:V47" si="2">E11*1000/D11</f>
        <v>75219.124977007086</v>
      </c>
      <c r="W11" s="29">
        <v>28415</v>
      </c>
      <c r="X11" s="30">
        <v>1719107.6751500405</v>
      </c>
      <c r="Z11" s="13">
        <f>E11-G11-P11</f>
        <v>1719107.6751499998</v>
      </c>
    </row>
    <row r="12" spans="1:26" ht="18.75" customHeight="1" x14ac:dyDescent="0.25">
      <c r="A12" s="51">
        <v>2</v>
      </c>
      <c r="B12" s="31">
        <v>390800</v>
      </c>
      <c r="C12" s="21" t="s">
        <v>25</v>
      </c>
      <c r="D12" s="22">
        <v>16847</v>
      </c>
      <c r="E12" s="23">
        <v>530820.4269900003</v>
      </c>
      <c r="F12" s="22">
        <v>158</v>
      </c>
      <c r="G12" s="38">
        <v>21506.544999999998</v>
      </c>
      <c r="H12" s="22">
        <f t="shared" si="0"/>
        <v>4</v>
      </c>
      <c r="I12" s="23">
        <f t="shared" si="0"/>
        <v>672.04000000000815</v>
      </c>
      <c r="J12" s="22">
        <f t="shared" ref="J12:J47" si="3">D12-F12</f>
        <v>16689</v>
      </c>
      <c r="K12" s="38">
        <f t="shared" si="1"/>
        <v>509313.88199000031</v>
      </c>
      <c r="L12" s="22">
        <v>239</v>
      </c>
      <c r="M12" s="38">
        <v>26426.518869999989</v>
      </c>
      <c r="N12" s="22">
        <v>914</v>
      </c>
      <c r="O12" s="39">
        <v>33642.69792000005</v>
      </c>
      <c r="P12" s="41">
        <v>0</v>
      </c>
      <c r="R12" s="25">
        <v>243</v>
      </c>
      <c r="S12" s="26">
        <v>27098.558869999997</v>
      </c>
      <c r="T12" s="27">
        <f t="shared" ref="T12:T22" si="4">S12/R12*1000</f>
        <v>111516.70316872426</v>
      </c>
      <c r="U12" s="1"/>
      <c r="V12" s="28">
        <f t="shared" si="2"/>
        <v>31508.305751172335</v>
      </c>
      <c r="W12" s="29">
        <v>16689</v>
      </c>
      <c r="X12" s="30">
        <v>509313.88199000026</v>
      </c>
      <c r="Z12" s="13">
        <f t="shared" ref="Z12:Z47" si="5">E12-G12-P12</f>
        <v>509313.88199000031</v>
      </c>
    </row>
    <row r="13" spans="1:26" ht="18.75" customHeight="1" x14ac:dyDescent="0.25">
      <c r="A13" s="51">
        <v>3</v>
      </c>
      <c r="B13" s="31">
        <v>390930</v>
      </c>
      <c r="C13" s="21" t="s">
        <v>26</v>
      </c>
      <c r="D13" s="22">
        <v>8510</v>
      </c>
      <c r="E13" s="23">
        <v>463331.40376999998</v>
      </c>
      <c r="F13" s="22">
        <v>148</v>
      </c>
      <c r="G13" s="38">
        <v>52339.741999999998</v>
      </c>
      <c r="H13" s="22"/>
      <c r="I13" s="23"/>
      <c r="J13" s="22">
        <f t="shared" si="3"/>
        <v>8362</v>
      </c>
      <c r="K13" s="38">
        <f t="shared" si="1"/>
        <v>410991.66177000001</v>
      </c>
      <c r="L13" s="22"/>
      <c r="M13" s="38"/>
      <c r="N13" s="32"/>
      <c r="O13" s="39"/>
      <c r="P13" s="41"/>
      <c r="R13" s="25">
        <v>0</v>
      </c>
      <c r="S13" s="26">
        <v>0</v>
      </c>
      <c r="T13" s="27"/>
      <c r="U13" s="1"/>
      <c r="V13" s="28">
        <f t="shared" si="2"/>
        <v>54445.52335722679</v>
      </c>
      <c r="W13" s="29">
        <v>8362</v>
      </c>
      <c r="X13" s="30">
        <v>410991.66176999843</v>
      </c>
      <c r="Z13" s="13">
        <f t="shared" si="5"/>
        <v>410991.66177000001</v>
      </c>
    </row>
    <row r="14" spans="1:26" ht="18.75" customHeight="1" x14ac:dyDescent="0.25">
      <c r="A14" s="51">
        <v>4</v>
      </c>
      <c r="B14" s="31">
        <v>391100</v>
      </c>
      <c r="C14" s="21" t="s">
        <v>27</v>
      </c>
      <c r="D14" s="22">
        <v>5188</v>
      </c>
      <c r="E14" s="23">
        <v>137301.5170499995</v>
      </c>
      <c r="F14" s="22"/>
      <c r="G14" s="38"/>
      <c r="H14" s="22"/>
      <c r="I14" s="23"/>
      <c r="J14" s="22">
        <f t="shared" si="3"/>
        <v>5188</v>
      </c>
      <c r="K14" s="38">
        <f t="shared" si="1"/>
        <v>137301.5170499995</v>
      </c>
      <c r="L14" s="22"/>
      <c r="M14" s="38"/>
      <c r="N14" s="32"/>
      <c r="O14" s="39"/>
      <c r="P14" s="41"/>
      <c r="R14" s="25">
        <v>0</v>
      </c>
      <c r="S14" s="26">
        <v>0</v>
      </c>
      <c r="T14" s="27"/>
      <c r="U14" s="1"/>
      <c r="V14" s="28">
        <f t="shared" si="2"/>
        <v>26465.211459136375</v>
      </c>
      <c r="W14" s="29">
        <v>5188</v>
      </c>
      <c r="X14" s="30">
        <v>137301.5170499995</v>
      </c>
      <c r="Z14" s="13">
        <f t="shared" si="5"/>
        <v>137301.5170499995</v>
      </c>
    </row>
    <row r="15" spans="1:26" ht="18.75" customHeight="1" x14ac:dyDescent="0.25">
      <c r="A15" s="51">
        <v>5</v>
      </c>
      <c r="B15" s="31">
        <v>390050</v>
      </c>
      <c r="C15" s="21" t="s">
        <v>28</v>
      </c>
      <c r="D15" s="22">
        <v>1857</v>
      </c>
      <c r="E15" s="23">
        <v>114177.85792000027</v>
      </c>
      <c r="F15" s="22">
        <v>51</v>
      </c>
      <c r="G15" s="38">
        <v>6411.4139999999998</v>
      </c>
      <c r="H15" s="22"/>
      <c r="I15" s="23"/>
      <c r="J15" s="22">
        <f t="shared" si="3"/>
        <v>1806</v>
      </c>
      <c r="K15" s="38">
        <f t="shared" si="1"/>
        <v>107766.44392000027</v>
      </c>
      <c r="L15" s="22"/>
      <c r="M15" s="38"/>
      <c r="N15" s="32"/>
      <c r="O15" s="39"/>
      <c r="P15" s="41"/>
      <c r="R15" s="25">
        <v>0</v>
      </c>
      <c r="S15" s="26">
        <v>0</v>
      </c>
      <c r="T15" s="27"/>
      <c r="U15" s="1"/>
      <c r="V15" s="28">
        <f t="shared" si="2"/>
        <v>61485.114658050763</v>
      </c>
      <c r="W15" s="29">
        <v>1806</v>
      </c>
      <c r="X15" s="30">
        <v>107766.44392000027</v>
      </c>
      <c r="Z15" s="13">
        <f t="shared" si="5"/>
        <v>107766.44392000027</v>
      </c>
    </row>
    <row r="16" spans="1:26" ht="18.75" customHeight="1" x14ac:dyDescent="0.25">
      <c r="A16" s="51">
        <v>6</v>
      </c>
      <c r="B16" s="31">
        <v>390400</v>
      </c>
      <c r="C16" s="21" t="s">
        <v>29</v>
      </c>
      <c r="D16" s="22">
        <v>1979</v>
      </c>
      <c r="E16" s="23">
        <v>40555.4951</v>
      </c>
      <c r="F16" s="22"/>
      <c r="G16" s="38"/>
      <c r="H16" s="22"/>
      <c r="I16" s="23"/>
      <c r="J16" s="22">
        <f t="shared" si="3"/>
        <v>1979</v>
      </c>
      <c r="K16" s="38">
        <f t="shared" si="1"/>
        <v>40555.4951</v>
      </c>
      <c r="L16" s="22"/>
      <c r="M16" s="38"/>
      <c r="N16" s="32"/>
      <c r="O16" s="39"/>
      <c r="P16" s="41"/>
      <c r="R16" s="25">
        <v>0</v>
      </c>
      <c r="S16" s="26">
        <v>0</v>
      </c>
      <c r="T16" s="27"/>
      <c r="U16" s="1"/>
      <c r="V16" s="28">
        <f t="shared" si="2"/>
        <v>20492.923244062658</v>
      </c>
      <c r="W16" s="29">
        <v>1979</v>
      </c>
      <c r="X16" s="30">
        <v>40555.495099999935</v>
      </c>
      <c r="Z16" s="13">
        <f t="shared" si="5"/>
        <v>40555.4951</v>
      </c>
    </row>
    <row r="17" spans="1:26" ht="18.75" customHeight="1" x14ac:dyDescent="0.25">
      <c r="A17" s="51">
        <v>7</v>
      </c>
      <c r="B17" s="31">
        <v>390100</v>
      </c>
      <c r="C17" s="21" t="s">
        <v>30</v>
      </c>
      <c r="D17" s="22">
        <v>2746</v>
      </c>
      <c r="E17" s="23">
        <v>99772.591700000048</v>
      </c>
      <c r="F17" s="22"/>
      <c r="G17" s="38"/>
      <c r="H17" s="22"/>
      <c r="I17" s="23"/>
      <c r="J17" s="22">
        <f t="shared" si="3"/>
        <v>2746</v>
      </c>
      <c r="K17" s="38">
        <f t="shared" si="1"/>
        <v>99772.591700000048</v>
      </c>
      <c r="L17" s="22"/>
      <c r="M17" s="38"/>
      <c r="N17" s="32"/>
      <c r="O17" s="39"/>
      <c r="P17" s="41"/>
      <c r="R17" s="25">
        <v>0</v>
      </c>
      <c r="S17" s="26">
        <v>0</v>
      </c>
      <c r="T17" s="27"/>
      <c r="U17" s="1"/>
      <c r="V17" s="28">
        <f t="shared" si="2"/>
        <v>36333.791587764041</v>
      </c>
      <c r="W17" s="29">
        <v>2746</v>
      </c>
      <c r="X17" s="30">
        <v>99772.591700000048</v>
      </c>
      <c r="Z17" s="13">
        <f t="shared" si="5"/>
        <v>99772.591700000048</v>
      </c>
    </row>
    <row r="18" spans="1:26" ht="18.75" customHeight="1" x14ac:dyDescent="0.25">
      <c r="A18" s="51">
        <v>8</v>
      </c>
      <c r="B18" s="31">
        <v>390090</v>
      </c>
      <c r="C18" s="21" t="s">
        <v>31</v>
      </c>
      <c r="D18" s="22">
        <v>4149</v>
      </c>
      <c r="E18" s="23">
        <v>82117.579360000003</v>
      </c>
      <c r="F18" s="22"/>
      <c r="G18" s="38"/>
      <c r="H18" s="22"/>
      <c r="I18" s="23"/>
      <c r="J18" s="22">
        <f t="shared" si="3"/>
        <v>4149</v>
      </c>
      <c r="K18" s="38">
        <f t="shared" si="1"/>
        <v>82117.579360000003</v>
      </c>
      <c r="L18" s="22"/>
      <c r="M18" s="38"/>
      <c r="N18" s="32"/>
      <c r="O18" s="39"/>
      <c r="P18" s="41"/>
      <c r="R18" s="25">
        <v>0</v>
      </c>
      <c r="S18" s="26">
        <v>0</v>
      </c>
      <c r="T18" s="27"/>
      <c r="U18" s="1"/>
      <c r="V18" s="28">
        <f t="shared" si="2"/>
        <v>19792.137710291638</v>
      </c>
      <c r="W18" s="29">
        <v>4149</v>
      </c>
      <c r="X18" s="30">
        <v>82117.579359999829</v>
      </c>
      <c r="Z18" s="13">
        <f t="shared" si="5"/>
        <v>82117.579360000003</v>
      </c>
    </row>
    <row r="19" spans="1:26" s="33" customFormat="1" ht="18.75" customHeight="1" x14ac:dyDescent="0.25">
      <c r="A19" s="51">
        <v>9</v>
      </c>
      <c r="B19" s="31">
        <v>390070</v>
      </c>
      <c r="C19" s="21" t="s">
        <v>32</v>
      </c>
      <c r="D19" s="22">
        <v>14582</v>
      </c>
      <c r="E19" s="23">
        <v>607916.98004000005</v>
      </c>
      <c r="F19" s="22">
        <v>67</v>
      </c>
      <c r="G19" s="38">
        <v>17863.738000000001</v>
      </c>
      <c r="H19" s="22"/>
      <c r="I19" s="23"/>
      <c r="J19" s="22">
        <f t="shared" si="3"/>
        <v>14515</v>
      </c>
      <c r="K19" s="38">
        <f t="shared" si="1"/>
        <v>590053.24204000004</v>
      </c>
      <c r="L19" s="22">
        <v>162</v>
      </c>
      <c r="M19" s="38">
        <v>17558.509119999999</v>
      </c>
      <c r="N19" s="32"/>
      <c r="O19" s="39"/>
      <c r="P19" s="41"/>
      <c r="R19" s="25">
        <v>162</v>
      </c>
      <c r="S19" s="26">
        <v>17558.509120000002</v>
      </c>
      <c r="T19" s="27"/>
      <c r="U19" s="1"/>
      <c r="V19" s="28">
        <f t="shared" si="2"/>
        <v>41689.547389932799</v>
      </c>
      <c r="W19" s="29">
        <v>14515</v>
      </c>
      <c r="X19" s="30">
        <v>590053.24203998374</v>
      </c>
      <c r="Z19" s="13">
        <f t="shared" si="5"/>
        <v>590053.24204000004</v>
      </c>
    </row>
    <row r="20" spans="1:26" ht="18.75" customHeight="1" x14ac:dyDescent="0.25">
      <c r="A20" s="51">
        <v>10</v>
      </c>
      <c r="B20" s="31">
        <v>390130</v>
      </c>
      <c r="C20" s="21" t="s">
        <v>33</v>
      </c>
      <c r="D20" s="22">
        <v>3731</v>
      </c>
      <c r="E20" s="23">
        <v>140827.84554000001</v>
      </c>
      <c r="F20" s="22"/>
      <c r="G20" s="38"/>
      <c r="H20" s="22"/>
      <c r="I20" s="23"/>
      <c r="J20" s="22">
        <f t="shared" si="3"/>
        <v>3731</v>
      </c>
      <c r="K20" s="38">
        <f t="shared" si="1"/>
        <v>140827.84554000001</v>
      </c>
      <c r="L20" s="22"/>
      <c r="M20" s="38"/>
      <c r="N20" s="32"/>
      <c r="O20" s="39"/>
      <c r="P20" s="41"/>
      <c r="R20" s="25">
        <v>0</v>
      </c>
      <c r="S20" s="26">
        <v>0</v>
      </c>
      <c r="T20" s="27"/>
      <c r="U20" s="1"/>
      <c r="V20" s="28">
        <f t="shared" si="2"/>
        <v>37745.33517555616</v>
      </c>
      <c r="W20" s="29">
        <v>3731</v>
      </c>
      <c r="X20" s="30">
        <v>140827.84553999853</v>
      </c>
      <c r="Z20" s="13">
        <f t="shared" si="5"/>
        <v>140827.84554000001</v>
      </c>
    </row>
    <row r="21" spans="1:26" ht="18.75" customHeight="1" x14ac:dyDescent="0.25">
      <c r="A21" s="51">
        <v>11</v>
      </c>
      <c r="B21" s="31">
        <v>390680</v>
      </c>
      <c r="C21" s="21" t="s">
        <v>34</v>
      </c>
      <c r="D21" s="22">
        <v>3276</v>
      </c>
      <c r="E21" s="23">
        <v>115734.80218000004</v>
      </c>
      <c r="F21" s="22"/>
      <c r="G21" s="38"/>
      <c r="H21" s="22"/>
      <c r="I21" s="23"/>
      <c r="J21" s="22">
        <f t="shared" si="3"/>
        <v>3276</v>
      </c>
      <c r="K21" s="38">
        <f t="shared" si="1"/>
        <v>115734.80218000004</v>
      </c>
      <c r="L21" s="22"/>
      <c r="M21" s="38"/>
      <c r="N21" s="32"/>
      <c r="O21" s="39"/>
      <c r="P21" s="41"/>
      <c r="R21" s="25">
        <v>0</v>
      </c>
      <c r="S21" s="26">
        <v>0</v>
      </c>
      <c r="T21" s="27"/>
      <c r="U21" s="1"/>
      <c r="V21" s="28">
        <f t="shared" si="2"/>
        <v>35328.083693528708</v>
      </c>
      <c r="W21" s="29">
        <v>3276</v>
      </c>
      <c r="X21" s="30">
        <v>115734.80218000004</v>
      </c>
      <c r="Z21" s="13">
        <f t="shared" si="5"/>
        <v>115734.80218000004</v>
      </c>
    </row>
    <row r="22" spans="1:26" ht="18.75" customHeight="1" x14ac:dyDescent="0.25">
      <c r="A22" s="51">
        <v>12</v>
      </c>
      <c r="B22" s="31">
        <v>390440</v>
      </c>
      <c r="C22" s="21" t="s">
        <v>35</v>
      </c>
      <c r="D22" s="22">
        <v>21087</v>
      </c>
      <c r="E22" s="23">
        <v>1251737.3214499999</v>
      </c>
      <c r="F22" s="22">
        <v>496</v>
      </c>
      <c r="G22" s="38">
        <v>82762.497000000003</v>
      </c>
      <c r="H22" s="22">
        <f>R22-L22</f>
        <v>27</v>
      </c>
      <c r="I22" s="23">
        <f>S22-M22</f>
        <v>6318.99900000036</v>
      </c>
      <c r="J22" s="22">
        <f t="shared" si="3"/>
        <v>20591</v>
      </c>
      <c r="K22" s="38">
        <f t="shared" si="1"/>
        <v>1168974.82445</v>
      </c>
      <c r="L22" s="22">
        <v>2755</v>
      </c>
      <c r="M22" s="38">
        <v>325733.97447999998</v>
      </c>
      <c r="N22" s="22">
        <v>3146</v>
      </c>
      <c r="O22" s="39">
        <v>180705.98198999977</v>
      </c>
      <c r="P22" s="41"/>
      <c r="R22" s="25">
        <v>2782</v>
      </c>
      <c r="S22" s="26">
        <v>332052.97348000034</v>
      </c>
      <c r="T22" s="27">
        <f t="shared" si="4"/>
        <v>119357.6468296191</v>
      </c>
      <c r="U22" s="1"/>
      <c r="V22" s="28">
        <f t="shared" si="2"/>
        <v>59360.616562336989</v>
      </c>
      <c r="W22" s="29">
        <v>20591</v>
      </c>
      <c r="X22" s="30">
        <v>1168974.8244499296</v>
      </c>
      <c r="Z22" s="13">
        <f>E22-G22-P22</f>
        <v>1168974.82445</v>
      </c>
    </row>
    <row r="23" spans="1:26" ht="18.75" customHeight="1" x14ac:dyDescent="0.25">
      <c r="A23" s="51">
        <v>13</v>
      </c>
      <c r="B23" s="31">
        <v>390200</v>
      </c>
      <c r="C23" s="21" t="s">
        <v>36</v>
      </c>
      <c r="D23" s="22">
        <v>1061</v>
      </c>
      <c r="E23" s="23">
        <v>22894.689090000022</v>
      </c>
      <c r="F23" s="22"/>
      <c r="G23" s="38"/>
      <c r="H23" s="34"/>
      <c r="I23" s="35"/>
      <c r="J23" s="22">
        <f t="shared" si="3"/>
        <v>1061</v>
      </c>
      <c r="K23" s="38">
        <f t="shared" si="1"/>
        <v>22894.689090000022</v>
      </c>
      <c r="L23" s="22"/>
      <c r="M23" s="38"/>
      <c r="N23" s="32"/>
      <c r="O23" s="39"/>
      <c r="P23" s="41"/>
      <c r="R23" s="25">
        <v>0</v>
      </c>
      <c r="S23" s="26">
        <v>0</v>
      </c>
      <c r="T23" s="27"/>
      <c r="U23" s="1"/>
      <c r="V23" s="28">
        <f t="shared" si="2"/>
        <v>21578.406305372311</v>
      </c>
      <c r="W23" s="29">
        <v>1061</v>
      </c>
      <c r="X23" s="30">
        <v>22894.689090000022</v>
      </c>
      <c r="Z23" s="13">
        <f t="shared" si="5"/>
        <v>22894.689090000022</v>
      </c>
    </row>
    <row r="24" spans="1:26" ht="18.75" customHeight="1" x14ac:dyDescent="0.25">
      <c r="A24" s="51">
        <v>14</v>
      </c>
      <c r="B24" s="31">
        <v>390160</v>
      </c>
      <c r="C24" s="21" t="s">
        <v>37</v>
      </c>
      <c r="D24" s="22">
        <v>1648</v>
      </c>
      <c r="E24" s="23">
        <v>33672.840620000017</v>
      </c>
      <c r="F24" s="22"/>
      <c r="G24" s="38"/>
      <c r="H24" s="34"/>
      <c r="I24" s="35"/>
      <c r="J24" s="22">
        <f t="shared" si="3"/>
        <v>1648</v>
      </c>
      <c r="K24" s="38">
        <f t="shared" si="1"/>
        <v>33672.840620000017</v>
      </c>
      <c r="L24" s="22">
        <v>1</v>
      </c>
      <c r="M24" s="38">
        <v>65.34008</v>
      </c>
      <c r="N24" s="32"/>
      <c r="O24" s="39"/>
      <c r="P24" s="41"/>
      <c r="R24" s="25">
        <v>1</v>
      </c>
      <c r="S24" s="26">
        <v>65.34008</v>
      </c>
      <c r="T24" s="27"/>
      <c r="U24" s="1"/>
      <c r="V24" s="28">
        <f t="shared" si="2"/>
        <v>20432.548919902925</v>
      </c>
      <c r="W24" s="29">
        <v>1648</v>
      </c>
      <c r="X24" s="30">
        <v>33672.840620000017</v>
      </c>
      <c r="Z24" s="13">
        <f t="shared" si="5"/>
        <v>33672.840620000017</v>
      </c>
    </row>
    <row r="25" spans="1:26" ht="18.75" customHeight="1" x14ac:dyDescent="0.25">
      <c r="A25" s="51">
        <v>15</v>
      </c>
      <c r="B25" s="31">
        <v>390210</v>
      </c>
      <c r="C25" s="21" t="s">
        <v>38</v>
      </c>
      <c r="D25" s="22">
        <v>1505</v>
      </c>
      <c r="E25" s="23">
        <v>32208.470960000002</v>
      </c>
      <c r="F25" s="22"/>
      <c r="G25" s="38"/>
      <c r="H25" s="34"/>
      <c r="I25" s="35"/>
      <c r="J25" s="22">
        <f t="shared" si="3"/>
        <v>1505</v>
      </c>
      <c r="K25" s="38">
        <f t="shared" si="1"/>
        <v>32208.470960000002</v>
      </c>
      <c r="L25" s="22"/>
      <c r="M25" s="38"/>
      <c r="N25" s="32"/>
      <c r="O25" s="39"/>
      <c r="P25" s="41"/>
      <c r="R25" s="25">
        <v>0</v>
      </c>
      <c r="S25" s="26">
        <v>0</v>
      </c>
      <c r="T25" s="27"/>
      <c r="U25" s="1"/>
      <c r="V25" s="28">
        <f t="shared" si="2"/>
        <v>21400.977382059802</v>
      </c>
      <c r="W25" s="29">
        <v>1505</v>
      </c>
      <c r="X25" s="30">
        <v>32208.470960000002</v>
      </c>
      <c r="Z25" s="13">
        <f t="shared" si="5"/>
        <v>32208.470960000002</v>
      </c>
    </row>
    <row r="26" spans="1:26" ht="18.75" customHeight="1" x14ac:dyDescent="0.25">
      <c r="A26" s="51">
        <v>16</v>
      </c>
      <c r="B26" s="31">
        <v>390220</v>
      </c>
      <c r="C26" s="21" t="s">
        <v>39</v>
      </c>
      <c r="D26" s="22">
        <v>1042</v>
      </c>
      <c r="E26" s="23">
        <v>20174.262610000002</v>
      </c>
      <c r="F26" s="22"/>
      <c r="G26" s="38"/>
      <c r="H26" s="34"/>
      <c r="I26" s="35"/>
      <c r="J26" s="22">
        <f t="shared" si="3"/>
        <v>1042</v>
      </c>
      <c r="K26" s="38">
        <f t="shared" si="1"/>
        <v>20174.262610000002</v>
      </c>
      <c r="L26" s="22"/>
      <c r="M26" s="38"/>
      <c r="N26" s="32"/>
      <c r="O26" s="39"/>
      <c r="P26" s="41"/>
      <c r="R26" s="25">
        <v>0</v>
      </c>
      <c r="S26" s="26">
        <v>0</v>
      </c>
      <c r="T26" s="27"/>
      <c r="U26" s="1"/>
      <c r="V26" s="28">
        <f t="shared" si="2"/>
        <v>19361.096554702497</v>
      </c>
      <c r="W26" s="29">
        <v>1042</v>
      </c>
      <c r="X26" s="30">
        <v>20174.262610000056</v>
      </c>
      <c r="Z26" s="13">
        <f t="shared" si="5"/>
        <v>20174.262610000002</v>
      </c>
    </row>
    <row r="27" spans="1:26" ht="18.75" customHeight="1" x14ac:dyDescent="0.25">
      <c r="A27" s="51">
        <v>17</v>
      </c>
      <c r="B27" s="31">
        <v>390230</v>
      </c>
      <c r="C27" s="21" t="s">
        <v>40</v>
      </c>
      <c r="D27" s="22">
        <v>4213</v>
      </c>
      <c r="E27" s="23">
        <v>224961.20464000033</v>
      </c>
      <c r="F27" s="22">
        <v>245</v>
      </c>
      <c r="G27" s="38">
        <v>50837.588000000003</v>
      </c>
      <c r="H27" s="34"/>
      <c r="I27" s="35"/>
      <c r="J27" s="22">
        <f t="shared" si="3"/>
        <v>3968</v>
      </c>
      <c r="K27" s="38">
        <f t="shared" si="1"/>
        <v>174123.61664000031</v>
      </c>
      <c r="L27" s="22">
        <v>44</v>
      </c>
      <c r="M27" s="38">
        <v>1879.7611400000003</v>
      </c>
      <c r="N27" s="32"/>
      <c r="O27" s="39"/>
      <c r="P27" s="41"/>
      <c r="R27" s="25">
        <v>44</v>
      </c>
      <c r="S27" s="26">
        <v>1879.761140000001</v>
      </c>
      <c r="T27" s="27"/>
      <c r="U27" s="1"/>
      <c r="V27" s="28">
        <f t="shared" si="2"/>
        <v>53396.915414194242</v>
      </c>
      <c r="W27" s="29">
        <v>3968</v>
      </c>
      <c r="X27" s="30">
        <v>174123.61664000034</v>
      </c>
      <c r="Z27" s="13">
        <f t="shared" si="5"/>
        <v>174123.61664000031</v>
      </c>
    </row>
    <row r="28" spans="1:26" ht="18.75" customHeight="1" x14ac:dyDescent="0.25">
      <c r="A28" s="51">
        <v>18</v>
      </c>
      <c r="B28" s="31">
        <v>390240</v>
      </c>
      <c r="C28" s="21" t="s">
        <v>41</v>
      </c>
      <c r="D28" s="22">
        <v>2522</v>
      </c>
      <c r="E28" s="23">
        <v>67518.360889999996</v>
      </c>
      <c r="F28" s="22"/>
      <c r="G28" s="38"/>
      <c r="H28" s="34"/>
      <c r="I28" s="35"/>
      <c r="J28" s="22">
        <f t="shared" si="3"/>
        <v>2522</v>
      </c>
      <c r="K28" s="38">
        <f t="shared" si="1"/>
        <v>67518.360889999996</v>
      </c>
      <c r="L28" s="22">
        <v>14</v>
      </c>
      <c r="M28" s="38">
        <v>1141.1866399999999</v>
      </c>
      <c r="N28" s="32"/>
      <c r="O28" s="39"/>
      <c r="P28" s="41"/>
      <c r="R28" s="25">
        <v>14</v>
      </c>
      <c r="S28" s="26">
        <v>1141.1866400000001</v>
      </c>
      <c r="T28" s="27"/>
      <c r="U28" s="1"/>
      <c r="V28" s="28">
        <f t="shared" si="2"/>
        <v>26771.752930214116</v>
      </c>
      <c r="W28" s="29">
        <v>2522</v>
      </c>
      <c r="X28" s="30">
        <v>67518.360889999749</v>
      </c>
      <c r="Z28" s="13">
        <f t="shared" si="5"/>
        <v>67518.360889999996</v>
      </c>
    </row>
    <row r="29" spans="1:26" ht="18.75" customHeight="1" x14ac:dyDescent="0.25">
      <c r="A29" s="51">
        <v>19</v>
      </c>
      <c r="B29" s="31">
        <v>390290</v>
      </c>
      <c r="C29" s="21" t="s">
        <v>42</v>
      </c>
      <c r="D29" s="22">
        <v>959</v>
      </c>
      <c r="E29" s="23">
        <v>19802.270849999994</v>
      </c>
      <c r="F29" s="22"/>
      <c r="G29" s="38"/>
      <c r="H29" s="34"/>
      <c r="I29" s="35"/>
      <c r="J29" s="22">
        <f t="shared" si="3"/>
        <v>959</v>
      </c>
      <c r="K29" s="38">
        <f t="shared" si="1"/>
        <v>19802.270849999994</v>
      </c>
      <c r="L29" s="22"/>
      <c r="M29" s="38"/>
      <c r="N29" s="32"/>
      <c r="O29" s="39"/>
      <c r="P29" s="41"/>
      <c r="R29" s="25">
        <v>0</v>
      </c>
      <c r="S29" s="26">
        <v>0</v>
      </c>
      <c r="T29" s="27"/>
      <c r="U29" s="1"/>
      <c r="V29" s="28">
        <f t="shared" si="2"/>
        <v>20648.874713242956</v>
      </c>
      <c r="W29" s="29">
        <v>959</v>
      </c>
      <c r="X29" s="30">
        <v>19802.270849999994</v>
      </c>
      <c r="Z29" s="13">
        <f t="shared" si="5"/>
        <v>19802.270849999994</v>
      </c>
    </row>
    <row r="30" spans="1:26" ht="18.75" customHeight="1" x14ac:dyDescent="0.25">
      <c r="A30" s="51">
        <v>20</v>
      </c>
      <c r="B30" s="31">
        <v>390370</v>
      </c>
      <c r="C30" s="21" t="s">
        <v>43</v>
      </c>
      <c r="D30" s="22">
        <v>220</v>
      </c>
      <c r="E30" s="23">
        <v>5158.5272300000042</v>
      </c>
      <c r="F30" s="22"/>
      <c r="G30" s="38"/>
      <c r="H30" s="34"/>
      <c r="I30" s="35"/>
      <c r="J30" s="22">
        <f t="shared" si="3"/>
        <v>220</v>
      </c>
      <c r="K30" s="38">
        <f t="shared" si="1"/>
        <v>5158.5272300000042</v>
      </c>
      <c r="L30" s="22"/>
      <c r="M30" s="38"/>
      <c r="N30" s="32"/>
      <c r="O30" s="39"/>
      <c r="P30" s="41"/>
      <c r="R30" s="25">
        <v>0</v>
      </c>
      <c r="S30" s="26">
        <v>0</v>
      </c>
      <c r="T30" s="27"/>
      <c r="U30" s="1"/>
      <c r="V30" s="28">
        <f t="shared" si="2"/>
        <v>23447.851045454565</v>
      </c>
      <c r="W30" s="29">
        <v>220</v>
      </c>
      <c r="X30" s="30">
        <v>5158.5272300000042</v>
      </c>
      <c r="Z30" s="13">
        <f t="shared" si="5"/>
        <v>5158.5272300000042</v>
      </c>
    </row>
    <row r="31" spans="1:26" ht="18.75" customHeight="1" x14ac:dyDescent="0.25">
      <c r="A31" s="51">
        <v>21</v>
      </c>
      <c r="B31" s="31">
        <v>390260</v>
      </c>
      <c r="C31" s="21" t="s">
        <v>44</v>
      </c>
      <c r="D31" s="22">
        <v>1918</v>
      </c>
      <c r="E31" s="23">
        <v>33496.63367999997</v>
      </c>
      <c r="F31" s="22"/>
      <c r="G31" s="38"/>
      <c r="H31" s="34"/>
      <c r="I31" s="35"/>
      <c r="J31" s="22">
        <f t="shared" si="3"/>
        <v>1918</v>
      </c>
      <c r="K31" s="38">
        <f t="shared" si="1"/>
        <v>33496.63367999997</v>
      </c>
      <c r="L31" s="22"/>
      <c r="M31" s="38"/>
      <c r="N31" s="32"/>
      <c r="O31" s="39"/>
      <c r="P31" s="41"/>
      <c r="R31" s="25">
        <v>0</v>
      </c>
      <c r="S31" s="26">
        <v>0</v>
      </c>
      <c r="T31" s="27"/>
      <c r="U31" s="1"/>
      <c r="V31" s="28">
        <f t="shared" si="2"/>
        <v>17464.355411887365</v>
      </c>
      <c r="W31" s="29">
        <v>1918</v>
      </c>
      <c r="X31" s="30">
        <v>33496.63367999997</v>
      </c>
      <c r="Z31" s="13">
        <f t="shared" si="5"/>
        <v>33496.63367999997</v>
      </c>
    </row>
    <row r="32" spans="1:26" ht="18.75" customHeight="1" x14ac:dyDescent="0.25">
      <c r="A32" s="51">
        <v>22</v>
      </c>
      <c r="B32" s="31">
        <v>390250</v>
      </c>
      <c r="C32" s="21" t="s">
        <v>45</v>
      </c>
      <c r="D32" s="22">
        <v>851</v>
      </c>
      <c r="E32" s="23">
        <v>16085.986879999997</v>
      </c>
      <c r="F32" s="22"/>
      <c r="G32" s="38"/>
      <c r="H32" s="34"/>
      <c r="I32" s="35"/>
      <c r="J32" s="22">
        <f t="shared" si="3"/>
        <v>851</v>
      </c>
      <c r="K32" s="38">
        <f t="shared" si="1"/>
        <v>16085.986879999997</v>
      </c>
      <c r="L32" s="22"/>
      <c r="M32" s="38"/>
      <c r="N32" s="32"/>
      <c r="O32" s="39"/>
      <c r="P32" s="41"/>
      <c r="R32" s="25">
        <v>0</v>
      </c>
      <c r="S32" s="26">
        <v>0</v>
      </c>
      <c r="T32" s="27"/>
      <c r="U32" s="1"/>
      <c r="V32" s="28">
        <f t="shared" si="2"/>
        <v>18902.452267920089</v>
      </c>
      <c r="W32" s="29">
        <v>851</v>
      </c>
      <c r="X32" s="30">
        <v>16085.986879999997</v>
      </c>
      <c r="Z32" s="13">
        <f t="shared" si="5"/>
        <v>16085.986879999997</v>
      </c>
    </row>
    <row r="33" spans="1:26" ht="18.75" customHeight="1" x14ac:dyDescent="0.25">
      <c r="A33" s="51">
        <v>23</v>
      </c>
      <c r="B33" s="31">
        <v>390300</v>
      </c>
      <c r="C33" s="21" t="s">
        <v>46</v>
      </c>
      <c r="D33" s="22">
        <v>1350</v>
      </c>
      <c r="E33" s="23">
        <v>29302.167640000036</v>
      </c>
      <c r="F33" s="22"/>
      <c r="G33" s="38"/>
      <c r="H33" s="34"/>
      <c r="I33" s="35"/>
      <c r="J33" s="22">
        <f t="shared" si="3"/>
        <v>1350</v>
      </c>
      <c r="K33" s="38">
        <f t="shared" si="1"/>
        <v>29302.167640000036</v>
      </c>
      <c r="L33" s="22"/>
      <c r="M33" s="38"/>
      <c r="N33" s="32"/>
      <c r="O33" s="39"/>
      <c r="P33" s="41"/>
      <c r="R33" s="25">
        <v>0</v>
      </c>
      <c r="S33" s="26">
        <v>0</v>
      </c>
      <c r="T33" s="27"/>
      <c r="U33" s="1"/>
      <c r="V33" s="28">
        <f t="shared" si="2"/>
        <v>21705.309362962991</v>
      </c>
      <c r="W33" s="29">
        <v>1350</v>
      </c>
      <c r="X33" s="30">
        <v>29302.167640000036</v>
      </c>
      <c r="Z33" s="13">
        <f t="shared" si="5"/>
        <v>29302.167640000036</v>
      </c>
    </row>
    <row r="34" spans="1:26" ht="18.75" customHeight="1" x14ac:dyDescent="0.25">
      <c r="A34" s="51">
        <v>24</v>
      </c>
      <c r="B34" s="31">
        <v>390480</v>
      </c>
      <c r="C34" s="21" t="s">
        <v>47</v>
      </c>
      <c r="D34" s="22">
        <v>1585</v>
      </c>
      <c r="E34" s="23">
        <v>32762.209919999965</v>
      </c>
      <c r="F34" s="22"/>
      <c r="G34" s="38"/>
      <c r="H34" s="34"/>
      <c r="I34" s="35"/>
      <c r="J34" s="22">
        <f t="shared" si="3"/>
        <v>1585</v>
      </c>
      <c r="K34" s="38">
        <f t="shared" si="1"/>
        <v>32762.209919999965</v>
      </c>
      <c r="L34" s="22">
        <v>4</v>
      </c>
      <c r="M34" s="38">
        <v>189.41830999999999</v>
      </c>
      <c r="N34" s="32"/>
      <c r="O34" s="39"/>
      <c r="P34" s="41"/>
      <c r="R34" s="25">
        <v>4</v>
      </c>
      <c r="S34" s="26">
        <v>189.41830999999999</v>
      </c>
      <c r="T34" s="27"/>
      <c r="U34" s="1"/>
      <c r="V34" s="28">
        <f t="shared" si="2"/>
        <v>20670.163987381682</v>
      </c>
      <c r="W34" s="29">
        <v>1585</v>
      </c>
      <c r="X34" s="30">
        <v>32762.209919999965</v>
      </c>
      <c r="Z34" s="13">
        <f t="shared" si="5"/>
        <v>32762.209919999965</v>
      </c>
    </row>
    <row r="35" spans="1:26" ht="18.75" customHeight="1" x14ac:dyDescent="0.25">
      <c r="A35" s="51">
        <v>25</v>
      </c>
      <c r="B35" s="31">
        <v>390310</v>
      </c>
      <c r="C35" s="21" t="s">
        <v>48</v>
      </c>
      <c r="D35" s="22">
        <v>905</v>
      </c>
      <c r="E35" s="23">
        <v>21030.304700000004</v>
      </c>
      <c r="F35" s="22"/>
      <c r="G35" s="38"/>
      <c r="H35" s="34"/>
      <c r="I35" s="35"/>
      <c r="J35" s="22">
        <f t="shared" si="3"/>
        <v>905</v>
      </c>
      <c r="K35" s="38">
        <f t="shared" si="1"/>
        <v>21030.304700000004</v>
      </c>
      <c r="L35" s="22"/>
      <c r="M35" s="38"/>
      <c r="N35" s="32"/>
      <c r="O35" s="39"/>
      <c r="P35" s="41"/>
      <c r="R35" s="25">
        <v>0</v>
      </c>
      <c r="S35" s="26">
        <v>0</v>
      </c>
      <c r="T35" s="27"/>
      <c r="U35" s="1"/>
      <c r="V35" s="28">
        <f t="shared" si="2"/>
        <v>23237.905745856358</v>
      </c>
      <c r="W35" s="29">
        <v>905</v>
      </c>
      <c r="X35" s="30">
        <v>21030.304700000004</v>
      </c>
      <c r="Z35" s="13">
        <f t="shared" si="5"/>
        <v>21030.304700000004</v>
      </c>
    </row>
    <row r="36" spans="1:26" ht="18.75" customHeight="1" x14ac:dyDescent="0.25">
      <c r="A36" s="51">
        <v>26</v>
      </c>
      <c r="B36" s="31">
        <v>390320</v>
      </c>
      <c r="C36" s="21" t="s">
        <v>49</v>
      </c>
      <c r="D36" s="22">
        <v>1523</v>
      </c>
      <c r="E36" s="23">
        <v>27561.091670000031</v>
      </c>
      <c r="F36" s="22"/>
      <c r="G36" s="38"/>
      <c r="H36" s="34"/>
      <c r="I36" s="35"/>
      <c r="J36" s="22">
        <f t="shared" si="3"/>
        <v>1523</v>
      </c>
      <c r="K36" s="38">
        <f t="shared" si="1"/>
        <v>27561.091670000031</v>
      </c>
      <c r="L36" s="22">
        <v>8</v>
      </c>
      <c r="M36" s="38">
        <v>265.88015999999999</v>
      </c>
      <c r="N36" s="32"/>
      <c r="O36" s="39"/>
      <c r="P36" s="41"/>
      <c r="R36" s="25">
        <v>8</v>
      </c>
      <c r="S36" s="26">
        <v>265.88015999999999</v>
      </c>
      <c r="T36" s="27"/>
      <c r="U36" s="1"/>
      <c r="V36" s="28">
        <f t="shared" si="2"/>
        <v>18096.58021667763</v>
      </c>
      <c r="W36" s="29">
        <v>1523</v>
      </c>
      <c r="X36" s="30">
        <v>27561.091670000031</v>
      </c>
      <c r="Z36" s="13">
        <f t="shared" si="5"/>
        <v>27561.091670000031</v>
      </c>
    </row>
    <row r="37" spans="1:26" ht="18.75" customHeight="1" x14ac:dyDescent="0.25">
      <c r="A37" s="51">
        <v>27</v>
      </c>
      <c r="B37" s="31">
        <v>390180</v>
      </c>
      <c r="C37" s="21" t="s">
        <v>50</v>
      </c>
      <c r="D37" s="22">
        <v>2157</v>
      </c>
      <c r="E37" s="23">
        <v>63881.10439</v>
      </c>
      <c r="F37" s="22"/>
      <c r="G37" s="38"/>
      <c r="H37" s="34"/>
      <c r="I37" s="35"/>
      <c r="J37" s="22">
        <f t="shared" si="3"/>
        <v>2157</v>
      </c>
      <c r="K37" s="38">
        <f t="shared" si="1"/>
        <v>63881.10439</v>
      </c>
      <c r="L37" s="22">
        <v>3</v>
      </c>
      <c r="M37" s="38">
        <v>119.70404000000001</v>
      </c>
      <c r="N37" s="32"/>
      <c r="O37" s="39"/>
      <c r="P37" s="41"/>
      <c r="R37" s="25">
        <v>3</v>
      </c>
      <c r="S37" s="26">
        <v>119.70404000000001</v>
      </c>
      <c r="T37" s="27"/>
      <c r="U37" s="1"/>
      <c r="V37" s="28">
        <f t="shared" si="2"/>
        <v>29615.718307834955</v>
      </c>
      <c r="W37" s="29">
        <v>2157</v>
      </c>
      <c r="X37" s="30">
        <v>63881.104389999884</v>
      </c>
      <c r="Z37" s="13">
        <f t="shared" si="5"/>
        <v>63881.10439</v>
      </c>
    </row>
    <row r="38" spans="1:26" ht="18.75" customHeight="1" x14ac:dyDescent="0.25">
      <c r="A38" s="51">
        <v>28</v>
      </c>
      <c r="B38" s="31">
        <v>390270</v>
      </c>
      <c r="C38" s="21" t="s">
        <v>51</v>
      </c>
      <c r="D38" s="22">
        <v>1376</v>
      </c>
      <c r="E38" s="23">
        <v>25063.114840000035</v>
      </c>
      <c r="F38" s="22"/>
      <c r="G38" s="38"/>
      <c r="H38" s="34"/>
      <c r="I38" s="35"/>
      <c r="J38" s="22">
        <f t="shared" si="3"/>
        <v>1376</v>
      </c>
      <c r="K38" s="38">
        <f t="shared" si="1"/>
        <v>25063.114840000035</v>
      </c>
      <c r="L38" s="22"/>
      <c r="M38" s="38"/>
      <c r="N38" s="32"/>
      <c r="O38" s="39"/>
      <c r="P38" s="41"/>
      <c r="R38" s="25">
        <v>0</v>
      </c>
      <c r="S38" s="26">
        <v>0</v>
      </c>
      <c r="T38" s="27"/>
      <c r="U38" s="1"/>
      <c r="V38" s="28">
        <f t="shared" si="2"/>
        <v>18214.472994186071</v>
      </c>
      <c r="W38" s="29">
        <v>1376</v>
      </c>
      <c r="X38" s="30">
        <v>25063.114840000035</v>
      </c>
      <c r="Z38" s="13">
        <f t="shared" si="5"/>
        <v>25063.114840000035</v>
      </c>
    </row>
    <row r="39" spans="1:26" ht="18.75" customHeight="1" x14ac:dyDescent="0.25">
      <c r="A39" s="51">
        <v>29</v>
      </c>
      <c r="B39" s="31">
        <v>390190</v>
      </c>
      <c r="C39" s="21" t="s">
        <v>52</v>
      </c>
      <c r="D39" s="22">
        <v>5167</v>
      </c>
      <c r="E39" s="23">
        <v>149225.90841</v>
      </c>
      <c r="F39" s="22"/>
      <c r="G39" s="38"/>
      <c r="H39" s="34"/>
      <c r="I39" s="35"/>
      <c r="J39" s="22">
        <f t="shared" si="3"/>
        <v>5167</v>
      </c>
      <c r="K39" s="38">
        <f t="shared" si="1"/>
        <v>149225.90841</v>
      </c>
      <c r="L39" s="22">
        <v>18</v>
      </c>
      <c r="M39" s="38">
        <v>1507.8694500000001</v>
      </c>
      <c r="N39" s="32"/>
      <c r="O39" s="39"/>
      <c r="P39" s="41"/>
      <c r="R39" s="25">
        <v>18</v>
      </c>
      <c r="S39" s="26">
        <v>1507.8694499999999</v>
      </c>
      <c r="T39" s="27"/>
      <c r="U39" s="1"/>
      <c r="V39" s="28">
        <f t="shared" si="2"/>
        <v>28880.570623185602</v>
      </c>
      <c r="W39" s="29">
        <v>5167</v>
      </c>
      <c r="X39" s="30">
        <v>149225.90840999928</v>
      </c>
      <c r="Z39" s="13">
        <f t="shared" si="5"/>
        <v>149225.90841</v>
      </c>
    </row>
    <row r="40" spans="1:26" ht="18.75" customHeight="1" x14ac:dyDescent="0.25">
      <c r="A40" s="51">
        <v>30</v>
      </c>
      <c r="B40" s="31">
        <v>390285</v>
      </c>
      <c r="C40" s="21" t="s">
        <v>53</v>
      </c>
      <c r="D40" s="22">
        <v>1164</v>
      </c>
      <c r="E40" s="23">
        <v>22751.882829999984</v>
      </c>
      <c r="F40" s="22"/>
      <c r="G40" s="38"/>
      <c r="H40" s="34"/>
      <c r="I40" s="35"/>
      <c r="J40" s="22">
        <f t="shared" si="3"/>
        <v>1164</v>
      </c>
      <c r="K40" s="38">
        <f t="shared" si="1"/>
        <v>22751.882829999984</v>
      </c>
      <c r="L40" s="22"/>
      <c r="M40" s="38"/>
      <c r="N40" s="32"/>
      <c r="O40" s="39"/>
      <c r="P40" s="41"/>
      <c r="R40" s="25">
        <v>0</v>
      </c>
      <c r="S40" s="26">
        <v>0</v>
      </c>
      <c r="T40" s="27"/>
      <c r="U40" s="1"/>
      <c r="V40" s="28">
        <f t="shared" si="2"/>
        <v>19546.291091065279</v>
      </c>
      <c r="W40" s="29">
        <v>1164</v>
      </c>
      <c r="X40" s="30">
        <v>22751.882829999984</v>
      </c>
      <c r="Z40" s="13">
        <f t="shared" si="5"/>
        <v>22751.882829999984</v>
      </c>
    </row>
    <row r="41" spans="1:26" ht="18.75" customHeight="1" x14ac:dyDescent="0.25">
      <c r="A41" s="51">
        <v>31</v>
      </c>
      <c r="B41" s="31">
        <v>390280</v>
      </c>
      <c r="C41" s="21" t="s">
        <v>54</v>
      </c>
      <c r="D41" s="22">
        <v>4987</v>
      </c>
      <c r="E41" s="23">
        <v>125948.16124</v>
      </c>
      <c r="F41" s="22"/>
      <c r="G41" s="38"/>
      <c r="H41" s="34"/>
      <c r="I41" s="35"/>
      <c r="J41" s="22">
        <f t="shared" si="3"/>
        <v>4987</v>
      </c>
      <c r="K41" s="38">
        <f t="shared" si="1"/>
        <v>125948.16124</v>
      </c>
      <c r="L41" s="22">
        <v>25</v>
      </c>
      <c r="M41" s="38">
        <v>2167.3428699999999</v>
      </c>
      <c r="N41" s="32"/>
      <c r="O41" s="39"/>
      <c r="P41" s="41"/>
      <c r="R41" s="25">
        <v>25</v>
      </c>
      <c r="S41" s="26">
        <v>2167.3428699999999</v>
      </c>
      <c r="T41" s="27"/>
      <c r="U41" s="1"/>
      <c r="V41" s="28">
        <f t="shared" si="2"/>
        <v>25255.296017645876</v>
      </c>
      <c r="W41" s="29">
        <v>4987</v>
      </c>
      <c r="X41" s="30">
        <v>125948.16123999911</v>
      </c>
      <c r="Z41" s="13">
        <f t="shared" si="5"/>
        <v>125948.16124</v>
      </c>
    </row>
    <row r="42" spans="1:26" ht="18.75" customHeight="1" x14ac:dyDescent="0.25">
      <c r="A42" s="51">
        <v>32</v>
      </c>
      <c r="B42" s="31">
        <v>391610</v>
      </c>
      <c r="C42" s="21" t="s">
        <v>55</v>
      </c>
      <c r="D42" s="22">
        <v>1888</v>
      </c>
      <c r="E42" s="23">
        <v>322195.24016999995</v>
      </c>
      <c r="F42" s="22">
        <v>1104</v>
      </c>
      <c r="G42" s="38">
        <v>290095.77100000001</v>
      </c>
      <c r="H42" s="34"/>
      <c r="I42" s="35"/>
      <c r="J42" s="22">
        <f t="shared" si="3"/>
        <v>784</v>
      </c>
      <c r="K42" s="38">
        <f t="shared" si="1"/>
        <v>32099.469169999938</v>
      </c>
      <c r="L42" s="22"/>
      <c r="M42" s="38"/>
      <c r="N42" s="32"/>
      <c r="O42" s="39"/>
      <c r="P42" s="41"/>
      <c r="R42" s="25">
        <v>0</v>
      </c>
      <c r="S42" s="26">
        <v>0</v>
      </c>
      <c r="T42" s="27"/>
      <c r="U42" s="1"/>
      <c r="V42" s="28">
        <f t="shared" si="2"/>
        <v>170654.25856461862</v>
      </c>
      <c r="W42" s="29">
        <v>784</v>
      </c>
      <c r="X42" s="30">
        <v>32099.469169999957</v>
      </c>
      <c r="Z42" s="13">
        <f t="shared" si="5"/>
        <v>32099.469169999938</v>
      </c>
    </row>
    <row r="43" spans="1:26" ht="18.75" customHeight="1" x14ac:dyDescent="0.25">
      <c r="A43" s="51">
        <v>33</v>
      </c>
      <c r="B43" s="31">
        <v>390600</v>
      </c>
      <c r="C43" s="21" t="s">
        <v>56</v>
      </c>
      <c r="D43" s="22">
        <v>257</v>
      </c>
      <c r="E43" s="23">
        <v>12453.110310000002</v>
      </c>
      <c r="F43" s="22">
        <v>7</v>
      </c>
      <c r="G43" s="38">
        <v>1590.9449999999999</v>
      </c>
      <c r="H43" s="34"/>
      <c r="I43" s="35"/>
      <c r="J43" s="22">
        <f t="shared" si="3"/>
        <v>250</v>
      </c>
      <c r="K43" s="38">
        <f t="shared" si="1"/>
        <v>10862.165310000002</v>
      </c>
      <c r="L43" s="22">
        <v>1</v>
      </c>
      <c r="M43" s="38">
        <v>134.08262999999999</v>
      </c>
      <c r="N43" s="32"/>
      <c r="O43" s="39"/>
      <c r="P43" s="41"/>
      <c r="R43" s="25">
        <v>1</v>
      </c>
      <c r="S43" s="26">
        <v>134.08262999999999</v>
      </c>
      <c r="T43" s="27"/>
      <c r="U43" s="1"/>
      <c r="V43" s="28">
        <f t="shared" si="2"/>
        <v>48455.682140077828</v>
      </c>
      <c r="W43" s="29">
        <v>250</v>
      </c>
      <c r="X43" s="30">
        <v>10862.165310000002</v>
      </c>
      <c r="Z43" s="13">
        <f t="shared" si="5"/>
        <v>10862.165310000002</v>
      </c>
    </row>
    <row r="44" spans="1:26" ht="18.75" customHeight="1" x14ac:dyDescent="0.25">
      <c r="A44" s="51">
        <v>34</v>
      </c>
      <c r="B44" s="31">
        <v>390700</v>
      </c>
      <c r="C44" s="21" t="s">
        <v>57</v>
      </c>
      <c r="D44" s="22">
        <v>11</v>
      </c>
      <c r="E44" s="23">
        <v>181.44282000000001</v>
      </c>
      <c r="F44" s="22"/>
      <c r="G44" s="38"/>
      <c r="H44" s="34"/>
      <c r="I44" s="35"/>
      <c r="J44" s="22">
        <f t="shared" si="3"/>
        <v>11</v>
      </c>
      <c r="K44" s="38">
        <f t="shared" si="1"/>
        <v>181.44282000000001</v>
      </c>
      <c r="L44" s="22"/>
      <c r="M44" s="38"/>
      <c r="N44" s="32"/>
      <c r="O44" s="39"/>
      <c r="P44" s="41"/>
      <c r="R44" s="25">
        <v>0</v>
      </c>
      <c r="S44" s="26">
        <v>0</v>
      </c>
      <c r="T44" s="27"/>
      <c r="U44" s="1"/>
      <c r="V44" s="28">
        <f t="shared" si="2"/>
        <v>16494.801818181819</v>
      </c>
      <c r="W44" s="29">
        <v>11</v>
      </c>
      <c r="X44" s="30">
        <v>181.44282000000001</v>
      </c>
      <c r="Z44" s="13">
        <f t="shared" si="5"/>
        <v>181.44282000000001</v>
      </c>
    </row>
    <row r="45" spans="1:26" ht="18.75" customHeight="1" x14ac:dyDescent="0.25">
      <c r="A45" s="51">
        <v>35</v>
      </c>
      <c r="B45" s="31">
        <v>390340</v>
      </c>
      <c r="C45" s="21" t="s">
        <v>58</v>
      </c>
      <c r="D45" s="22">
        <v>820</v>
      </c>
      <c r="E45" s="23">
        <v>20937.250360000031</v>
      </c>
      <c r="F45" s="22"/>
      <c r="G45" s="38"/>
      <c r="H45" s="34"/>
      <c r="I45" s="35"/>
      <c r="J45" s="22">
        <f t="shared" si="3"/>
        <v>820</v>
      </c>
      <c r="K45" s="38">
        <f t="shared" si="1"/>
        <v>20937.250360000031</v>
      </c>
      <c r="L45" s="22"/>
      <c r="M45" s="38"/>
      <c r="N45" s="32"/>
      <c r="O45" s="39"/>
      <c r="P45" s="41"/>
      <c r="R45" s="25">
        <v>0</v>
      </c>
      <c r="S45" s="26">
        <v>0</v>
      </c>
      <c r="T45" s="27"/>
      <c r="U45" s="1"/>
      <c r="V45" s="28">
        <f t="shared" si="2"/>
        <v>25533.232146341499</v>
      </c>
      <c r="W45" s="29">
        <v>820</v>
      </c>
      <c r="X45" s="30">
        <v>20937.250360000031</v>
      </c>
      <c r="Z45" s="13">
        <f t="shared" si="5"/>
        <v>20937.250360000031</v>
      </c>
    </row>
    <row r="46" spans="1:26" ht="18.75" customHeight="1" x14ac:dyDescent="0.25">
      <c r="A46" s="51">
        <v>36</v>
      </c>
      <c r="B46" s="31">
        <v>390771</v>
      </c>
      <c r="C46" s="21" t="s">
        <v>59</v>
      </c>
      <c r="D46" s="22">
        <v>689</v>
      </c>
      <c r="E46" s="23">
        <v>24848.894339999973</v>
      </c>
      <c r="F46" s="22"/>
      <c r="G46" s="38"/>
      <c r="H46" s="34"/>
      <c r="I46" s="35"/>
      <c r="J46" s="22">
        <f t="shared" si="3"/>
        <v>689</v>
      </c>
      <c r="K46" s="38">
        <f t="shared" si="1"/>
        <v>24848.894339999973</v>
      </c>
      <c r="L46" s="22"/>
      <c r="M46" s="38"/>
      <c r="N46" s="22">
        <v>689</v>
      </c>
      <c r="O46" s="39">
        <v>24848.894339999973</v>
      </c>
      <c r="P46" s="41"/>
      <c r="R46" s="25">
        <v>0</v>
      </c>
      <c r="S46" s="26">
        <v>0</v>
      </c>
      <c r="T46" s="27"/>
      <c r="U46" s="1"/>
      <c r="V46" s="28">
        <f t="shared" si="2"/>
        <v>36065.158693759033</v>
      </c>
      <c r="W46" s="29">
        <v>689</v>
      </c>
      <c r="X46" s="30">
        <v>24848.894339999973</v>
      </c>
      <c r="Z46" s="13">
        <f t="shared" si="5"/>
        <v>24848.894339999973</v>
      </c>
    </row>
    <row r="47" spans="1:26" ht="18.75" customHeight="1" x14ac:dyDescent="0.25">
      <c r="A47" s="52">
        <v>37</v>
      </c>
      <c r="B47" s="53">
        <v>390012</v>
      </c>
      <c r="C47" s="54" t="s">
        <v>60</v>
      </c>
      <c r="D47" s="55">
        <v>1834</v>
      </c>
      <c r="E47" s="56">
        <v>99152.013219999993</v>
      </c>
      <c r="F47" s="55">
        <v>77</v>
      </c>
      <c r="G47" s="57">
        <v>16267.391</v>
      </c>
      <c r="H47" s="55">
        <f>R47-L47</f>
        <v>1408</v>
      </c>
      <c r="I47" s="56">
        <f>S47-M47</f>
        <v>77500.642000000167</v>
      </c>
      <c r="J47" s="55">
        <f t="shared" si="3"/>
        <v>1757</v>
      </c>
      <c r="K47" s="57">
        <f t="shared" si="1"/>
        <v>82884.62221999999</v>
      </c>
      <c r="L47" s="55"/>
      <c r="M47" s="57"/>
      <c r="N47" s="58"/>
      <c r="O47" s="59"/>
      <c r="P47" s="42"/>
      <c r="R47" s="25">
        <v>1408</v>
      </c>
      <c r="S47" s="26">
        <v>77500.642000000167</v>
      </c>
      <c r="T47" s="27"/>
      <c r="U47" s="1"/>
      <c r="V47" s="28">
        <f t="shared" si="2"/>
        <v>54063.25693565976</v>
      </c>
      <c r="W47" s="29">
        <v>1757</v>
      </c>
      <c r="X47" s="30">
        <v>82884.622220000485</v>
      </c>
      <c r="Z47" s="13">
        <f t="shared" si="5"/>
        <v>82884.62221999999</v>
      </c>
    </row>
    <row r="48" spans="1:26" ht="18.75" customHeight="1" x14ac:dyDescent="0.25">
      <c r="R48" s="7">
        <v>10039</v>
      </c>
      <c r="S48" s="24">
        <v>909625.41011999978</v>
      </c>
      <c r="W48" s="7">
        <v>151666</v>
      </c>
      <c r="X48" s="24">
        <v>6216993.0095599508</v>
      </c>
    </row>
    <row r="49" spans="1:8" ht="18.75" customHeight="1" x14ac:dyDescent="0.25">
      <c r="A49" s="36" t="s">
        <v>61</v>
      </c>
      <c r="B49" s="36"/>
      <c r="C49" s="36" t="s">
        <v>62</v>
      </c>
      <c r="G49" s="36" t="s">
        <v>77</v>
      </c>
      <c r="H49" s="36" t="s">
        <v>78</v>
      </c>
    </row>
    <row r="50" spans="1:8" ht="18.75" customHeight="1" x14ac:dyDescent="0.25">
      <c r="A50" s="36" t="s">
        <v>63</v>
      </c>
      <c r="B50" s="36"/>
      <c r="C50" s="36" t="s">
        <v>64</v>
      </c>
      <c r="F50" s="2"/>
      <c r="G50" s="36" t="s">
        <v>79</v>
      </c>
      <c r="H50" s="36" t="s">
        <v>80</v>
      </c>
    </row>
    <row r="51" spans="1:8" ht="18.75" customHeight="1" x14ac:dyDescent="0.25">
      <c r="A51" s="36" t="s">
        <v>65</v>
      </c>
      <c r="B51" s="36"/>
      <c r="C51" s="36" t="s">
        <v>66</v>
      </c>
      <c r="F51" s="2"/>
      <c r="G51" s="37" t="s">
        <v>81</v>
      </c>
      <c r="H51" s="37" t="s">
        <v>82</v>
      </c>
    </row>
    <row r="52" spans="1:8" ht="18.75" customHeight="1" x14ac:dyDescent="0.25">
      <c r="A52" s="36" t="s">
        <v>67</v>
      </c>
      <c r="B52" s="36"/>
      <c r="C52" s="36" t="s">
        <v>68</v>
      </c>
      <c r="F52" s="2"/>
      <c r="G52" s="37" t="s">
        <v>83</v>
      </c>
      <c r="H52" s="37" t="s">
        <v>84</v>
      </c>
    </row>
    <row r="53" spans="1:8" ht="18.75" customHeight="1" x14ac:dyDescent="0.25">
      <c r="A53" s="36" t="s">
        <v>69</v>
      </c>
      <c r="B53" s="36"/>
      <c r="C53" s="36" t="s">
        <v>70</v>
      </c>
      <c r="F53" s="2"/>
      <c r="G53" s="37" t="s">
        <v>85</v>
      </c>
      <c r="H53" s="37" t="s">
        <v>86</v>
      </c>
    </row>
    <row r="54" spans="1:8" ht="18.75" customHeight="1" x14ac:dyDescent="0.25">
      <c r="A54" s="36" t="s">
        <v>71</v>
      </c>
      <c r="B54" s="36"/>
      <c r="C54" s="36" t="s">
        <v>72</v>
      </c>
      <c r="F54" s="2"/>
      <c r="G54" s="37" t="s">
        <v>87</v>
      </c>
      <c r="H54" s="37" t="s">
        <v>88</v>
      </c>
    </row>
    <row r="55" spans="1:8" ht="18.75" customHeight="1" x14ac:dyDescent="0.25">
      <c r="A55" s="36" t="s">
        <v>73</v>
      </c>
      <c r="B55" s="36"/>
      <c r="C55" s="36" t="s">
        <v>74</v>
      </c>
      <c r="F55" s="2"/>
      <c r="G55" s="37"/>
      <c r="H55" s="37"/>
    </row>
    <row r="56" spans="1:8" ht="18.75" customHeight="1" x14ac:dyDescent="0.25">
      <c r="A56" s="36" t="s">
        <v>75</v>
      </c>
      <c r="B56" s="36"/>
      <c r="C56" s="36" t="s">
        <v>76</v>
      </c>
    </row>
    <row r="57" spans="1:8" ht="18.75" customHeight="1" x14ac:dyDescent="0.25">
      <c r="B57" s="2"/>
    </row>
    <row r="58" spans="1:8" ht="18.75" customHeight="1" x14ac:dyDescent="0.25">
      <c r="B58" s="2"/>
    </row>
    <row r="59" spans="1:8" ht="18.75" customHeight="1" x14ac:dyDescent="0.25">
      <c r="B59" s="2"/>
    </row>
    <row r="60" spans="1:8" ht="18.75" customHeight="1" x14ac:dyDescent="0.25">
      <c r="B60" s="2"/>
    </row>
    <row r="61" spans="1:8" ht="18.75" customHeight="1" x14ac:dyDescent="0.25">
      <c r="B61" s="2"/>
    </row>
    <row r="62" spans="1:8" ht="18.75" customHeight="1" x14ac:dyDescent="0.25">
      <c r="B62" s="2"/>
    </row>
    <row r="63" spans="1:8" ht="18.75" customHeight="1" x14ac:dyDescent="0.25">
      <c r="B63" s="2"/>
    </row>
  </sheetData>
  <autoFilter ref="A9:P47" xr:uid="{00000000-0001-0000-0000-000000000000}"/>
  <mergeCells count="16">
    <mergeCell ref="W8:X8"/>
    <mergeCell ref="A4:P4"/>
    <mergeCell ref="A5:P5"/>
    <mergeCell ref="A6:P6"/>
    <mergeCell ref="A7:A9"/>
    <mergeCell ref="B7:B9"/>
    <mergeCell ref="C7:C9"/>
    <mergeCell ref="D7:E8"/>
    <mergeCell ref="F7:I7"/>
    <mergeCell ref="J7:P7"/>
    <mergeCell ref="F8:G8"/>
    <mergeCell ref="H8:I8"/>
    <mergeCell ref="J8:K8"/>
    <mergeCell ref="L8:M8"/>
    <mergeCell ref="N8:O8"/>
    <mergeCell ref="R8:T8"/>
  </mergeCells>
  <pageMargins left="0.78740157480314965" right="0.39370078740157483" top="0.78740157480314965" bottom="0.78740157480314965" header="0" footer="0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 Баз</vt:lpstr>
      <vt:lpstr>'КС Баз'!Заголовки_для_печати</vt:lpstr>
      <vt:lpstr>'КС Баз'!Область_печати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Виктория Петрова</cp:lastModifiedBy>
  <dcterms:created xsi:type="dcterms:W3CDTF">2025-03-07T07:17:27Z</dcterms:created>
  <dcterms:modified xsi:type="dcterms:W3CDTF">2025-04-02T09:48:59Z</dcterms:modified>
</cp:coreProperties>
</file>